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/>
  <mc:AlternateContent xmlns:mc="http://schemas.openxmlformats.org/markup-compatibility/2006">
    <mc:Choice Requires="x15">
      <x15ac:absPath xmlns:x15ac="http://schemas.microsoft.com/office/spreadsheetml/2010/11/ac" url="D:\e. Analisis Jabatan\7. ANJAB 2024\2. Sekretaris\1. Kasubag Perencanaan dan Keuangan\6. Fungsional Perencana\"/>
    </mc:Choice>
  </mc:AlternateContent>
  <xr:revisionPtr revIDLastSave="0" documentId="13_ncr:1_{51F18B0A-8074-476F-A0DD-7E1725474474}" xr6:coauthVersionLast="36" xr6:coauthVersionMax="36" xr10:uidLastSave="{00000000-0000-0000-0000-000000000000}"/>
  <bookViews>
    <workbookView xWindow="0" yWindow="0" windowWidth="14390" windowHeight="4430" activeTab="2" xr2:uid="{00000000-000D-0000-FFFF-FFFF00000000}"/>
  </bookViews>
  <sheets>
    <sheet name="Pertama" sheetId="5" r:id="rId1"/>
    <sheet name="Muda" sheetId="6" r:id="rId2"/>
    <sheet name="Madya" sheetId="2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7" i="5" l="1"/>
  <c r="V17" i="5"/>
  <c r="N17" i="5"/>
  <c r="J17" i="5"/>
  <c r="U17" i="5" s="1"/>
  <c r="W16" i="5"/>
  <c r="V16" i="5"/>
  <c r="U16" i="5"/>
  <c r="N16" i="5"/>
  <c r="J16" i="5"/>
  <c r="P16" i="5" s="1"/>
  <c r="X16" i="5" s="1"/>
  <c r="W15" i="5"/>
  <c r="V15" i="5"/>
  <c r="U15" i="5"/>
  <c r="P15" i="5"/>
  <c r="X15" i="5" s="1"/>
  <c r="N15" i="5"/>
  <c r="J15" i="5"/>
  <c r="W14" i="5"/>
  <c r="U14" i="5"/>
  <c r="N14" i="5"/>
  <c r="V14" i="5" s="1"/>
  <c r="J14" i="5"/>
  <c r="W13" i="5"/>
  <c r="V13" i="5"/>
  <c r="N13" i="5"/>
  <c r="J13" i="5"/>
  <c r="U13" i="5" s="1"/>
  <c r="W12" i="5"/>
  <c r="V12" i="5"/>
  <c r="U12" i="5"/>
  <c r="N12" i="5"/>
  <c r="J12" i="5"/>
  <c r="P12" i="5" s="1"/>
  <c r="X12" i="5" s="1"/>
  <c r="W11" i="5"/>
  <c r="V11" i="5"/>
  <c r="U11" i="5"/>
  <c r="P11" i="5"/>
  <c r="X11" i="5" s="1"/>
  <c r="N11" i="5"/>
  <c r="J11" i="5"/>
  <c r="W10" i="5"/>
  <c r="U10" i="5"/>
  <c r="N10" i="5"/>
  <c r="V10" i="5" s="1"/>
  <c r="J10" i="5"/>
  <c r="W9" i="5"/>
  <c r="V9" i="5"/>
  <c r="N9" i="5"/>
  <c r="J9" i="5"/>
  <c r="U9" i="5" s="1"/>
  <c r="W8" i="5"/>
  <c r="U8" i="5"/>
  <c r="N8" i="5"/>
  <c r="V8" i="5" s="1"/>
  <c r="J8" i="5"/>
  <c r="P8" i="5" s="1"/>
  <c r="X8" i="5" s="1"/>
  <c r="W7" i="5"/>
  <c r="V7" i="5"/>
  <c r="P7" i="5"/>
  <c r="X7" i="5" s="1"/>
  <c r="N7" i="5"/>
  <c r="J7" i="5"/>
  <c r="U7" i="5" s="1"/>
  <c r="P10" i="5" l="1"/>
  <c r="X10" i="5" s="1"/>
  <c r="P14" i="5"/>
  <c r="X14" i="5" s="1"/>
  <c r="P9" i="5"/>
  <c r="X9" i="5" s="1"/>
  <c r="X19" i="5" s="1"/>
  <c r="P13" i="5"/>
  <c r="X13" i="5" s="1"/>
  <c r="P17" i="5"/>
  <c r="X17" i="5" s="1"/>
  <c r="R8" i="2" l="1"/>
  <c r="R9" i="2"/>
  <c r="R10" i="2"/>
  <c r="R11" i="2"/>
  <c r="R12" i="2"/>
  <c r="R13" i="2"/>
  <c r="R14" i="2"/>
  <c r="R15" i="2"/>
  <c r="R16" i="2"/>
  <c r="R7" i="2"/>
  <c r="R8" i="6"/>
  <c r="R9" i="6"/>
  <c r="R10" i="6"/>
  <c r="R11" i="6"/>
  <c r="R12" i="6"/>
  <c r="R13" i="6"/>
  <c r="R14" i="6"/>
  <c r="R15" i="6"/>
  <c r="R16" i="6"/>
  <c r="R17" i="6"/>
  <c r="R18" i="6"/>
  <c r="R7" i="6"/>
  <c r="W18" i="6" l="1"/>
  <c r="N18" i="6"/>
  <c r="V18" i="6" s="1"/>
  <c r="J18" i="6"/>
  <c r="W17" i="6"/>
  <c r="N17" i="6"/>
  <c r="V17" i="6" s="1"/>
  <c r="J17" i="6"/>
  <c r="U17" i="6" s="1"/>
  <c r="W16" i="6"/>
  <c r="N16" i="6"/>
  <c r="V16" i="6" s="1"/>
  <c r="J16" i="6"/>
  <c r="U16" i="6" s="1"/>
  <c r="W15" i="6"/>
  <c r="N15" i="6"/>
  <c r="V15" i="6" s="1"/>
  <c r="J15" i="6"/>
  <c r="U15" i="6" s="1"/>
  <c r="W14" i="6"/>
  <c r="N14" i="6"/>
  <c r="V14" i="6" s="1"/>
  <c r="J14" i="6"/>
  <c r="W13" i="6"/>
  <c r="N13" i="6"/>
  <c r="V13" i="6" s="1"/>
  <c r="J13" i="6"/>
  <c r="U13" i="6" s="1"/>
  <c r="W12" i="6"/>
  <c r="N12" i="6"/>
  <c r="V12" i="6" s="1"/>
  <c r="J12" i="6"/>
  <c r="U12" i="6" s="1"/>
  <c r="W11" i="6"/>
  <c r="N11" i="6"/>
  <c r="V11" i="6" s="1"/>
  <c r="J11" i="6"/>
  <c r="U11" i="6" s="1"/>
  <c r="W10" i="6"/>
  <c r="N10" i="6"/>
  <c r="V10" i="6" s="1"/>
  <c r="J10" i="6"/>
  <c r="W9" i="6"/>
  <c r="N9" i="6"/>
  <c r="V9" i="6" s="1"/>
  <c r="J9" i="6"/>
  <c r="U9" i="6" s="1"/>
  <c r="W8" i="6"/>
  <c r="N8" i="6"/>
  <c r="V8" i="6" s="1"/>
  <c r="J8" i="6"/>
  <c r="U8" i="6" s="1"/>
  <c r="W7" i="6"/>
  <c r="N7" i="6"/>
  <c r="V7" i="6" s="1"/>
  <c r="J7" i="6"/>
  <c r="U7" i="6" s="1"/>
  <c r="P18" i="6" l="1"/>
  <c r="X18" i="6" s="1"/>
  <c r="P14" i="6"/>
  <c r="X14" i="6" s="1"/>
  <c r="P10" i="6"/>
  <c r="X10" i="6" s="1"/>
  <c r="U10" i="6"/>
  <c r="P17" i="6"/>
  <c r="X17" i="6" s="1"/>
  <c r="P13" i="6"/>
  <c r="X13" i="6" s="1"/>
  <c r="U18" i="6"/>
  <c r="P9" i="6"/>
  <c r="X9" i="6" s="1"/>
  <c r="U14" i="6"/>
  <c r="P12" i="6"/>
  <c r="X12" i="6" s="1"/>
  <c r="P16" i="6"/>
  <c r="X16" i="6" s="1"/>
  <c r="P11" i="6"/>
  <c r="X11" i="6" s="1"/>
  <c r="P15" i="6"/>
  <c r="X15" i="6" s="1"/>
  <c r="P8" i="6"/>
  <c r="X8" i="6" s="1"/>
  <c r="P7" i="6"/>
  <c r="X7" i="6" s="1"/>
  <c r="X20" i="6" l="1"/>
  <c r="J7" i="2" l="1"/>
  <c r="N7" i="2"/>
  <c r="J8" i="2"/>
  <c r="N8" i="2"/>
  <c r="J9" i="2"/>
  <c r="N9" i="2"/>
  <c r="J10" i="2"/>
  <c r="N10" i="2"/>
  <c r="J11" i="2"/>
  <c r="N11" i="2"/>
  <c r="J12" i="2"/>
  <c r="N12" i="2"/>
  <c r="J13" i="2"/>
  <c r="N13" i="2"/>
  <c r="J14" i="2"/>
  <c r="N14" i="2"/>
  <c r="J15" i="2"/>
  <c r="N15" i="2"/>
  <c r="J16" i="2"/>
  <c r="N16" i="2"/>
  <c r="P16" i="2" l="1"/>
  <c r="P14" i="2"/>
  <c r="X14" i="2" s="1"/>
  <c r="P12" i="2"/>
  <c r="X12" i="2" s="1"/>
  <c r="P11" i="2"/>
  <c r="P10" i="2"/>
  <c r="X10" i="2" s="1"/>
  <c r="P7" i="2"/>
  <c r="P15" i="2"/>
  <c r="X15" i="2" s="1"/>
  <c r="P8" i="2"/>
  <c r="X8" i="2" s="1"/>
  <c r="U8" i="2"/>
  <c r="P13" i="2"/>
  <c r="X13" i="2" s="1"/>
  <c r="P9" i="2"/>
  <c r="X9" i="2" s="1"/>
  <c r="X11" i="2"/>
  <c r="X16" i="2"/>
  <c r="X7" i="2"/>
  <c r="W8" i="2"/>
  <c r="W9" i="2"/>
  <c r="W10" i="2"/>
  <c r="W11" i="2"/>
  <c r="W12" i="2"/>
  <c r="W13" i="2"/>
  <c r="W14" i="2"/>
  <c r="W15" i="2"/>
  <c r="W16" i="2"/>
  <c r="W7" i="2"/>
  <c r="V8" i="2"/>
  <c r="V9" i="2"/>
  <c r="V10" i="2"/>
  <c r="V11" i="2"/>
  <c r="V12" i="2"/>
  <c r="V13" i="2"/>
  <c r="V14" i="2"/>
  <c r="V15" i="2"/>
  <c r="V16" i="2"/>
  <c r="V7" i="2"/>
  <c r="U9" i="2"/>
  <c r="U10" i="2"/>
  <c r="U11" i="2"/>
  <c r="U12" i="2"/>
  <c r="U13" i="2"/>
  <c r="U14" i="2"/>
  <c r="U15" i="2"/>
  <c r="U16" i="2"/>
  <c r="U7" i="2"/>
  <c r="X17" i="2" l="1"/>
</calcChain>
</file>

<file path=xl/sharedStrings.xml><?xml version="1.0" encoding="utf-8"?>
<sst xmlns="http://schemas.openxmlformats.org/spreadsheetml/2006/main" count="322" uniqueCount="62">
  <si>
    <t xml:space="preserve">PENGUKURAN BEBAN KERJA </t>
  </si>
  <si>
    <t>NO</t>
  </si>
  <si>
    <t>URAIAN TUGAS</t>
  </si>
  <si>
    <t>JUMLAH HASIL</t>
  </si>
  <si>
    <t>HASIL KERJA</t>
  </si>
  <si>
    <t>WAKTU PENYELESAIAN (JAM)</t>
  </si>
  <si>
    <t>WAKTU EFEKTIF</t>
  </si>
  <si>
    <t>KEBUTUHAN PEGAWAI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</si>
  <si>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</si>
  <si>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</si>
  <si>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</si>
  <si>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</si>
  <si>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</si>
  <si>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</si>
  <si>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</si>
  <si>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</si>
  <si>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</si>
  <si>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</si>
  <si>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x</t>
  </si>
  <si>
    <t>=</t>
  </si>
  <si>
    <t>T</t>
  </si>
  <si>
    <t>M</t>
  </si>
  <si>
    <t>B</t>
  </si>
  <si>
    <t>H</t>
  </si>
  <si>
    <t>:</t>
  </si>
  <si>
    <t xml:space="preserve">PERHITUNGAN ANALISIS BEBAN KERJA </t>
  </si>
  <si>
    <t>Dokumen</t>
  </si>
  <si>
    <t>Kegiatan</t>
  </si>
  <si>
    <t>Laporan</t>
  </si>
  <si>
    <t xml:space="preserve">Merumuskan permasalahan; </t>
  </si>
  <si>
    <t xml:space="preserve">Inventarisasi dan identifikasi data sekunder </t>
  </si>
  <si>
    <t>Inventarisasi dan identifikasi data primer</t>
  </si>
  <si>
    <t>Mengolah data dan informasi</t>
  </si>
  <si>
    <t xml:space="preserve">Mengefektifkan pelaksanaan pengumpulan data </t>
  </si>
  <si>
    <t>Menganalisis data dan informasi</t>
  </si>
  <si>
    <t>Menyajikan data dan informasi</t>
  </si>
  <si>
    <t>Melakukan persiapan pengendalian pelaksanaan rencana</t>
  </si>
  <si>
    <t>Melakukan persiapan evaluasi rencana pembangunan tahunan</t>
  </si>
  <si>
    <t xml:space="preserve">Mengolah data dan informasi dalam rangka evaluasi rencana pembangunan tahunan. </t>
  </si>
  <si>
    <t>Mengidentifikasi permasalahan</t>
  </si>
  <si>
    <t xml:space="preserve">Melakukan riset kebijakan untuk menghasilkan dokumen bahan perencanaan pembangunan </t>
  </si>
  <si>
    <t xml:space="preserve">Menyusun kaidah pelaksanaan rencana pembangunan </t>
  </si>
  <si>
    <t>Menguji alternatif kriteria dan model</t>
  </si>
  <si>
    <t xml:space="preserve">Menyusun perencanaan kebijakan strategis jangka pendek; </t>
  </si>
  <si>
    <t xml:space="preserve">Menyusun perencanaan program dan kegiatan lintas sektoral </t>
  </si>
  <si>
    <t>Menyusun perencanaan program dan kegiatan regional</t>
  </si>
  <si>
    <t>Menyusun perencanaan program dan kegiatan sektoral</t>
  </si>
  <si>
    <t>Menyusun rancangan rencana anggaran dan pembiayaan pembangunan</t>
  </si>
  <si>
    <t xml:space="preserve">Memformulasikan sajian untuk analisis </t>
  </si>
  <si>
    <t xml:space="preserve">Melakukan telaahan lingkup sektoral/regional terhadap proses dan hasil pembahasan anggaran dengan mitra legislatif </t>
  </si>
  <si>
    <t xml:space="preserve">Mengendalikan pengendalian dan evaluasi pelaksanaan rencana pembangunan. </t>
  </si>
  <si>
    <t xml:space="preserve">Menyusun alternatif dan model hubungan kausal/fungsional </t>
  </si>
  <si>
    <t>Menyusun perencanaan kebijakan/program strategis jangka menengah</t>
  </si>
  <si>
    <t>Merumuskan kebijakan/kebijakan program strategis sektoral</t>
  </si>
  <si>
    <t>Menyusun rencana pelaksanaan; Kebijakan, Rencana, dan Program (KPR)</t>
  </si>
  <si>
    <t>Menyusun rencana pembangunan lintas sektor</t>
  </si>
  <si>
    <t>Melakukan telaahan lingkup sektoral/regional dalam berbagai forum musyawarah, rapat koordinasi, dan forum konsultasi publik lainnya dalam rangka penyusunan perencanaan pembangunan</t>
  </si>
  <si>
    <t>Menyusun disain instrumen dan arahan pelaksanaan evaluasi rencana pembangunan jangka menengah/sektoral</t>
  </si>
  <si>
    <t>Menyusun rencana pembangunan sektoral</t>
  </si>
  <si>
    <t>Menyusun Rekomendasi kebijakan startegis</t>
  </si>
  <si>
    <t>Mendisain program lintas sektoral</t>
  </si>
  <si>
    <t>Melaksanakan pengendalian dan pemantauan pelaksanaan rencana dan program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</si>
</sst>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name val="Arial Narrow"/>
      <family val="2"/>
    </font>
    <font>
      <sz val="11"/>
      <name val="Calibri"/>
      <family val="2"/>
      <scheme val="minor"/>
    </font>
    <font>
      <b/>
      <sz val="10"/>
      <name val="Arial Narrow"/>
      <family val="2"/>
    </font>
    <font>
      <sz val="11"/>
      <name val="Arial Narrow"/>
      <family val="2"/>
    </font>
    <font>
      <sz val="12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</fills>
  <borders count="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/>
    <xf numFmtId="0" fontId="4" fillId="0" borderId="4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 wrapText="1"/>
    </xf>
    <xf numFmtId="2" fontId="6" fillId="0" borderId="0" xfId="0" applyNumberFormat="1" applyFont="1" applyFill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2" fontId="0" fillId="0" borderId="0" xfId="0" applyNumberFormat="1"/>
    <xf numFmtId="0" fontId="7" fillId="0" borderId="1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0" borderId="1" xfId="0" applyFont="1" applyBorder="1"/>
    <xf numFmtId="164" fontId="4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2" fontId="4" fillId="0" borderId="7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wrapText="1"/>
    </xf>
    <xf numFmtId="2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AF19"/>
  <sheetViews>
    <sheetView zoomScale="80" zoomScaleNormal="80" workbookViewId="0">
      <selection activeCell="S32" sqref="S32"/>
    </sheetView>
  </sheetViews>
  <sheetFormatPr defaultRowHeight="14.5" x14ac:dyDescent="0.35"/>
  <cols>
    <col min="1" max="1" width="4.08984375" customWidth="1"/>
    <col min="2" max="2" width="3.08984375" bestFit="1" customWidth="1"/>
    <col min="3" max="3" width="20.6328125" customWidth="1"/>
    <col min="5" max="5" width="2.36328125" bestFit="1" customWidth="1"/>
    <col min="6" max="6" width="3.90625" bestFit="1" customWidth="1"/>
    <col min="7" max="7" width="1.54296875" bestFit="1" customWidth="1"/>
    <col min="8" max="8" width="2.90625" bestFit="1" customWidth="1"/>
    <col min="9" max="9" width="1.90625" bestFit="1" customWidth="1"/>
    <col min="10" max="10" width="8.81640625" bestFit="1" customWidth="1"/>
    <col min="11" max="11" width="4.1796875" bestFit="1" customWidth="1"/>
    <col min="12" max="12" width="1.26953125" bestFit="1" customWidth="1"/>
    <col min="13" max="13" width="2.54296875" bestFit="1" customWidth="1"/>
    <col min="14" max="14" width="9.453125" bestFit="1" customWidth="1"/>
    <col min="15" max="15" width="8.81640625" bestFit="1" customWidth="1"/>
    <col min="16" max="16" width="9.453125" bestFit="1" customWidth="1"/>
    <col min="17" max="17" width="6.1796875" customWidth="1"/>
    <col min="18" max="18" width="3.1796875" bestFit="1" customWidth="1"/>
    <col min="19" max="19" width="20.6328125" customWidth="1"/>
    <col min="21" max="21" width="8.81640625" bestFit="1" customWidth="1"/>
    <col min="22" max="22" width="9.453125" bestFit="1" customWidth="1"/>
    <col min="23" max="23" width="8.81640625" bestFit="1" customWidth="1"/>
    <col min="24" max="24" width="10.26953125" bestFit="1" customWidth="1"/>
  </cols>
  <sheetData>
    <row r="3" spans="2:32" ht="18" x14ac:dyDescent="0.4">
      <c r="B3" s="45" t="s">
        <v>0</v>
      </c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R3" s="45" t="s">
        <v>25</v>
      </c>
      <c r="S3" s="45"/>
      <c r="T3" s="45"/>
      <c r="U3" s="45"/>
      <c r="V3" s="45"/>
      <c r="W3" s="45"/>
      <c r="X3" s="45"/>
      <c r="Y3" s="8"/>
      <c r="Z3" s="8"/>
      <c r="AA3" s="8"/>
      <c r="AB3" s="8"/>
      <c r="AC3" s="8"/>
      <c r="AD3" s="8"/>
      <c r="AE3" s="8"/>
      <c r="AF3" s="8"/>
    </row>
    <row r="5" spans="2:32" ht="15" thickBot="1" x14ac:dyDescent="0.4"/>
    <row r="6" spans="2:32" ht="39.5" thickBot="1" x14ac:dyDescent="0.4">
      <c r="B6" s="1" t="s">
        <v>1</v>
      </c>
      <c r="C6" s="2" t="s">
        <v>2</v>
      </c>
      <c r="D6" s="2" t="s">
        <v>4</v>
      </c>
      <c r="E6" s="2"/>
      <c r="F6" s="2"/>
      <c r="G6" s="2"/>
      <c r="H6" s="13"/>
      <c r="I6" s="2"/>
      <c r="J6" s="2" t="s">
        <v>3</v>
      </c>
      <c r="K6" s="13"/>
      <c r="L6" s="2"/>
      <c r="M6" s="2"/>
      <c r="N6" s="2" t="s">
        <v>5</v>
      </c>
      <c r="O6" s="2" t="s">
        <v>6</v>
      </c>
      <c r="P6" s="2" t="s">
        <v>7</v>
      </c>
      <c r="R6" s="1" t="s">
        <v>1</v>
      </c>
      <c r="S6" s="2" t="s">
        <v>2</v>
      </c>
      <c r="T6" s="2" t="s">
        <v>4</v>
      </c>
      <c r="U6" s="2" t="s">
        <v>3</v>
      </c>
      <c r="V6" s="2" t="s">
        <v>5</v>
      </c>
      <c r="W6" s="2" t="s">
        <v>6</v>
      </c>
      <c r="X6" s="2" t="s">
        <v>7</v>
      </c>
    </row>
    <row r="7" spans="2:32" ht="28.5" thickBot="1" x14ac:dyDescent="0.4">
      <c r="B7" s="15">
        <v>1</v>
      </c>
      <c r="C7" s="28" t="s">
        <v>39</v>
      </c>
      <c r="D7" s="28" t="s">
        <v>28</v>
      </c>
      <c r="E7" s="11" t="s">
        <v>20</v>
      </c>
      <c r="F7" s="11">
        <v>1</v>
      </c>
      <c r="G7" s="9" t="s">
        <v>18</v>
      </c>
      <c r="H7" s="14">
        <v>2</v>
      </c>
      <c r="I7" s="12" t="s">
        <v>19</v>
      </c>
      <c r="J7" s="12">
        <f>F7*H7</f>
        <v>2</v>
      </c>
      <c r="K7" s="14">
        <v>400</v>
      </c>
      <c r="L7" s="12" t="s">
        <v>24</v>
      </c>
      <c r="M7" s="12">
        <v>60</v>
      </c>
      <c r="N7" s="24">
        <f>K7/M7</f>
        <v>6.666666666666667</v>
      </c>
      <c r="O7" s="12">
        <v>1250</v>
      </c>
      <c r="P7" s="23">
        <f>J7*N7/O7</f>
        <v>1.0666666666666666E-2</v>
      </c>
      <c r="Q7" s="19"/>
      <c r="R7" s="15">
        <v>1</v>
      </c>
      <c r="S7" s="28" t="s">
        <v>39</v>
      </c>
      <c r="T7" s="28" t="s">
        <v>28</v>
      </c>
      <c r="U7" s="12">
        <f t="shared" ref="U7:U17" si="0">J7</f>
        <v>2</v>
      </c>
      <c r="V7" s="24">
        <f t="shared" ref="V7:X17" si="1">N7</f>
        <v>6.666666666666667</v>
      </c>
      <c r="W7" s="12">
        <f t="shared" si="1"/>
        <v>1250</v>
      </c>
      <c r="X7" s="23">
        <f t="shared" si="1"/>
        <v>1.0666666666666666E-2</v>
      </c>
    </row>
    <row r="8" spans="2:32" ht="28.5" thickBot="1" x14ac:dyDescent="0.4">
      <c r="B8" s="15">
        <v>2</v>
      </c>
      <c r="C8" s="29" t="s">
        <v>29</v>
      </c>
      <c r="D8" s="29" t="s">
        <v>28</v>
      </c>
      <c r="E8" s="11" t="s">
        <v>20</v>
      </c>
      <c r="F8" s="11">
        <v>1</v>
      </c>
      <c r="G8" s="9" t="s">
        <v>18</v>
      </c>
      <c r="H8" s="16">
        <v>2</v>
      </c>
      <c r="I8" s="12" t="s">
        <v>19</v>
      </c>
      <c r="J8" s="12">
        <f>F8*H8</f>
        <v>2</v>
      </c>
      <c r="K8" s="16">
        <v>400</v>
      </c>
      <c r="L8" s="12" t="s">
        <v>24</v>
      </c>
      <c r="M8" s="12">
        <v>60</v>
      </c>
      <c r="N8" s="24">
        <f t="shared" ref="N8:N17" si="2">K8/M8</f>
        <v>6.666666666666667</v>
      </c>
      <c r="O8" s="12">
        <v>1250</v>
      </c>
      <c r="P8" s="23">
        <f t="shared" ref="P8:P16" si="3">J8*N8/O8</f>
        <v>1.0666666666666666E-2</v>
      </c>
      <c r="Q8" s="19"/>
      <c r="R8" s="15">
        <v>2</v>
      </c>
      <c r="S8" s="29" t="s">
        <v>29</v>
      </c>
      <c r="T8" s="29" t="s">
        <v>28</v>
      </c>
      <c r="U8" s="12">
        <f>J8</f>
        <v>2</v>
      </c>
      <c r="V8" s="24">
        <f t="shared" si="1"/>
        <v>6.666666666666667</v>
      </c>
      <c r="W8" s="12">
        <f t="shared" si="1"/>
        <v>1250</v>
      </c>
      <c r="X8" s="23">
        <f t="shared" si="1"/>
        <v>1.0666666666666666E-2</v>
      </c>
    </row>
    <row r="9" spans="2:32" ht="28.5" thickBot="1" x14ac:dyDescent="0.4">
      <c r="B9" s="15">
        <v>3</v>
      </c>
      <c r="C9" s="28" t="s">
        <v>30</v>
      </c>
      <c r="D9" s="28" t="s">
        <v>28</v>
      </c>
      <c r="E9" s="15" t="s">
        <v>22</v>
      </c>
      <c r="F9" s="15">
        <v>12</v>
      </c>
      <c r="G9" s="9" t="s">
        <v>18</v>
      </c>
      <c r="H9" s="16">
        <v>2</v>
      </c>
      <c r="I9" s="12" t="s">
        <v>19</v>
      </c>
      <c r="J9" s="12">
        <f t="shared" ref="J9:J17" si="4">F9*H9</f>
        <v>24</v>
      </c>
      <c r="K9" s="16">
        <v>300</v>
      </c>
      <c r="L9" s="12" t="s">
        <v>24</v>
      </c>
      <c r="M9" s="12">
        <v>60</v>
      </c>
      <c r="N9" s="12">
        <f t="shared" si="2"/>
        <v>5</v>
      </c>
      <c r="O9" s="12">
        <v>1250</v>
      </c>
      <c r="P9" s="24">
        <f t="shared" si="3"/>
        <v>9.6000000000000002E-2</v>
      </c>
      <c r="Q9" s="19"/>
      <c r="R9" s="15">
        <v>3</v>
      </c>
      <c r="S9" s="28" t="s">
        <v>30</v>
      </c>
      <c r="T9" s="28" t="s">
        <v>28</v>
      </c>
      <c r="U9" s="12">
        <f t="shared" si="0"/>
        <v>24</v>
      </c>
      <c r="V9" s="12">
        <f t="shared" si="1"/>
        <v>5</v>
      </c>
      <c r="W9" s="12">
        <f t="shared" si="1"/>
        <v>1250</v>
      </c>
      <c r="X9" s="24">
        <f t="shared" si="1"/>
        <v>9.6000000000000002E-2</v>
      </c>
    </row>
    <row r="10" spans="2:32" ht="28.5" thickBot="1" x14ac:dyDescent="0.4">
      <c r="B10" s="15">
        <v>4</v>
      </c>
      <c r="C10" s="29" t="s">
        <v>31</v>
      </c>
      <c r="D10" s="29" t="s">
        <v>28</v>
      </c>
      <c r="E10" s="15" t="s">
        <v>23</v>
      </c>
      <c r="F10" s="15">
        <v>235</v>
      </c>
      <c r="G10" s="9" t="s">
        <v>18</v>
      </c>
      <c r="H10" s="16">
        <v>2</v>
      </c>
      <c r="I10" s="12" t="s">
        <v>19</v>
      </c>
      <c r="J10" s="12">
        <f t="shared" si="4"/>
        <v>470</v>
      </c>
      <c r="K10" s="16">
        <v>30</v>
      </c>
      <c r="L10" s="12" t="s">
        <v>24</v>
      </c>
      <c r="M10" s="12">
        <v>60</v>
      </c>
      <c r="N10" s="12">
        <f>K10/M10</f>
        <v>0.5</v>
      </c>
      <c r="O10" s="12">
        <v>1250</v>
      </c>
      <c r="P10" s="12">
        <f t="shared" si="3"/>
        <v>0.188</v>
      </c>
      <c r="Q10" s="19"/>
      <c r="R10" s="15">
        <v>4</v>
      </c>
      <c r="S10" s="29" t="s">
        <v>31</v>
      </c>
      <c r="T10" s="29" t="s">
        <v>28</v>
      </c>
      <c r="U10" s="12">
        <f t="shared" si="0"/>
        <v>470</v>
      </c>
      <c r="V10" s="12">
        <f t="shared" si="1"/>
        <v>0.5</v>
      </c>
      <c r="W10" s="12">
        <f t="shared" si="1"/>
        <v>1250</v>
      </c>
      <c r="X10" s="12">
        <f t="shared" si="1"/>
        <v>0.188</v>
      </c>
    </row>
    <row r="11" spans="2:32" ht="28.5" thickBot="1" x14ac:dyDescent="0.4">
      <c r="B11" s="15">
        <v>5</v>
      </c>
      <c r="C11" s="29" t="s">
        <v>32</v>
      </c>
      <c r="D11" s="29" t="s">
        <v>28</v>
      </c>
      <c r="E11" s="15" t="s">
        <v>21</v>
      </c>
      <c r="F11" s="15">
        <v>47</v>
      </c>
      <c r="G11" s="9" t="s">
        <v>18</v>
      </c>
      <c r="H11" s="16">
        <v>2</v>
      </c>
      <c r="I11" s="12" t="s">
        <v>19</v>
      </c>
      <c r="J11" s="12">
        <f t="shared" si="4"/>
        <v>94</v>
      </c>
      <c r="K11" s="16">
        <v>150</v>
      </c>
      <c r="L11" s="12" t="s">
        <v>24</v>
      </c>
      <c r="M11" s="12">
        <v>60</v>
      </c>
      <c r="N11" s="12">
        <f t="shared" si="2"/>
        <v>2.5</v>
      </c>
      <c r="O11" s="12">
        <v>1250</v>
      </c>
      <c r="P11" s="12">
        <f t="shared" si="3"/>
        <v>0.188</v>
      </c>
      <c r="Q11" s="19"/>
      <c r="R11" s="15">
        <v>5</v>
      </c>
      <c r="S11" s="29" t="s">
        <v>32</v>
      </c>
      <c r="T11" s="29" t="s">
        <v>28</v>
      </c>
      <c r="U11" s="12">
        <f t="shared" si="0"/>
        <v>94</v>
      </c>
      <c r="V11" s="12">
        <f t="shared" si="1"/>
        <v>2.5</v>
      </c>
      <c r="W11" s="12">
        <f t="shared" si="1"/>
        <v>1250</v>
      </c>
      <c r="X11" s="12">
        <f t="shared" si="1"/>
        <v>0.188</v>
      </c>
    </row>
    <row r="12" spans="2:32" ht="42.5" thickBot="1" x14ac:dyDescent="0.4">
      <c r="B12" s="15">
        <v>6</v>
      </c>
      <c r="C12" s="29" t="s">
        <v>33</v>
      </c>
      <c r="D12" s="29" t="s">
        <v>28</v>
      </c>
      <c r="E12" s="11" t="s">
        <v>23</v>
      </c>
      <c r="F12" s="15">
        <v>235</v>
      </c>
      <c r="G12" s="9" t="s">
        <v>18</v>
      </c>
      <c r="H12" s="16">
        <v>1</v>
      </c>
      <c r="I12" s="12" t="s">
        <v>19</v>
      </c>
      <c r="J12" s="12">
        <f t="shared" si="4"/>
        <v>235</v>
      </c>
      <c r="K12" s="16">
        <v>150</v>
      </c>
      <c r="L12" s="12" t="s">
        <v>24</v>
      </c>
      <c r="M12" s="12">
        <v>60</v>
      </c>
      <c r="N12" s="12">
        <f t="shared" si="2"/>
        <v>2.5</v>
      </c>
      <c r="O12" s="17">
        <v>1250</v>
      </c>
      <c r="P12" s="12">
        <f t="shared" si="3"/>
        <v>0.47</v>
      </c>
      <c r="Q12" s="19"/>
      <c r="R12" s="15">
        <v>6</v>
      </c>
      <c r="S12" s="29" t="s">
        <v>33</v>
      </c>
      <c r="T12" s="29" t="s">
        <v>28</v>
      </c>
      <c r="U12" s="12">
        <f t="shared" si="0"/>
        <v>235</v>
      </c>
      <c r="V12" s="24">
        <f t="shared" si="1"/>
        <v>2.5</v>
      </c>
      <c r="W12" s="12">
        <f t="shared" si="1"/>
        <v>1250</v>
      </c>
      <c r="X12" s="24">
        <f t="shared" si="1"/>
        <v>0.47</v>
      </c>
    </row>
    <row r="13" spans="2:32" ht="28.5" thickBot="1" x14ac:dyDescent="0.4">
      <c r="B13" s="15">
        <v>7</v>
      </c>
      <c r="C13" s="29" t="s">
        <v>34</v>
      </c>
      <c r="D13" s="29" t="s">
        <v>28</v>
      </c>
      <c r="E13" s="11" t="s">
        <v>21</v>
      </c>
      <c r="F13" s="11">
        <v>47</v>
      </c>
      <c r="G13" s="9" t="s">
        <v>18</v>
      </c>
      <c r="H13" s="14">
        <v>1</v>
      </c>
      <c r="I13" s="12" t="s">
        <v>19</v>
      </c>
      <c r="J13" s="12">
        <f t="shared" si="4"/>
        <v>47</v>
      </c>
      <c r="K13" s="14">
        <v>150</v>
      </c>
      <c r="L13" s="12" t="s">
        <v>24</v>
      </c>
      <c r="M13" s="12">
        <v>60</v>
      </c>
      <c r="N13" s="12">
        <f t="shared" si="2"/>
        <v>2.5</v>
      </c>
      <c r="O13" s="17">
        <v>1250</v>
      </c>
      <c r="P13" s="12">
        <f t="shared" si="3"/>
        <v>9.4E-2</v>
      </c>
      <c r="Q13" s="19"/>
      <c r="R13" s="15">
        <v>7</v>
      </c>
      <c r="S13" s="29" t="s">
        <v>34</v>
      </c>
      <c r="T13" s="29" t="s">
        <v>28</v>
      </c>
      <c r="U13" s="12">
        <f t="shared" si="0"/>
        <v>47</v>
      </c>
      <c r="V13" s="12">
        <f t="shared" si="1"/>
        <v>2.5</v>
      </c>
      <c r="W13" s="12">
        <f t="shared" si="1"/>
        <v>1250</v>
      </c>
      <c r="X13" s="12">
        <f t="shared" si="1"/>
        <v>9.4E-2</v>
      </c>
    </row>
    <row r="14" spans="2:32" ht="28.5" thickBot="1" x14ac:dyDescent="0.4">
      <c r="B14" s="15">
        <v>8</v>
      </c>
      <c r="C14" s="29" t="s">
        <v>35</v>
      </c>
      <c r="D14" s="29" t="s">
        <v>28</v>
      </c>
      <c r="E14" s="11" t="s">
        <v>22</v>
      </c>
      <c r="F14" s="11">
        <v>12</v>
      </c>
      <c r="G14" s="9" t="s">
        <v>18</v>
      </c>
      <c r="H14" s="16">
        <v>1</v>
      </c>
      <c r="I14" s="12" t="s">
        <v>19</v>
      </c>
      <c r="J14" s="12">
        <f t="shared" si="4"/>
        <v>12</v>
      </c>
      <c r="K14" s="16">
        <v>120</v>
      </c>
      <c r="L14" s="12" t="s">
        <v>24</v>
      </c>
      <c r="M14" s="12">
        <v>60</v>
      </c>
      <c r="N14" s="12">
        <f t="shared" si="2"/>
        <v>2</v>
      </c>
      <c r="O14" s="17">
        <v>1250</v>
      </c>
      <c r="P14" s="24">
        <f t="shared" si="3"/>
        <v>1.9199999999999998E-2</v>
      </c>
      <c r="Q14" s="19"/>
      <c r="R14" s="15">
        <v>8</v>
      </c>
      <c r="S14" s="29" t="s">
        <v>35</v>
      </c>
      <c r="T14" s="29" t="s">
        <v>28</v>
      </c>
      <c r="U14" s="12">
        <f t="shared" si="0"/>
        <v>12</v>
      </c>
      <c r="V14" s="12">
        <f t="shared" si="1"/>
        <v>2</v>
      </c>
      <c r="W14" s="12">
        <f t="shared" si="1"/>
        <v>1250</v>
      </c>
      <c r="X14" s="24">
        <f t="shared" si="1"/>
        <v>1.9199999999999998E-2</v>
      </c>
    </row>
    <row r="15" spans="2:32" ht="42.5" thickBot="1" x14ac:dyDescent="0.4">
      <c r="B15" s="15">
        <v>9</v>
      </c>
      <c r="C15" s="29" t="s">
        <v>36</v>
      </c>
      <c r="D15" s="29" t="s">
        <v>28</v>
      </c>
      <c r="E15" s="11" t="s">
        <v>22</v>
      </c>
      <c r="F15" s="11">
        <v>12</v>
      </c>
      <c r="G15" s="9" t="s">
        <v>18</v>
      </c>
      <c r="H15" s="16">
        <v>1</v>
      </c>
      <c r="I15" s="12" t="s">
        <v>19</v>
      </c>
      <c r="J15" s="12">
        <f t="shared" si="4"/>
        <v>12</v>
      </c>
      <c r="K15" s="16">
        <v>100</v>
      </c>
      <c r="L15" s="12" t="s">
        <v>24</v>
      </c>
      <c r="M15" s="12">
        <v>60</v>
      </c>
      <c r="N15" s="24">
        <f t="shared" si="2"/>
        <v>1.6666666666666667</v>
      </c>
      <c r="O15" s="17">
        <v>1250</v>
      </c>
      <c r="P15" s="24">
        <f t="shared" si="3"/>
        <v>1.6E-2</v>
      </c>
      <c r="Q15" s="19"/>
      <c r="R15" s="15">
        <v>9</v>
      </c>
      <c r="S15" s="29" t="s">
        <v>36</v>
      </c>
      <c r="T15" s="29" t="s">
        <v>28</v>
      </c>
      <c r="U15" s="12">
        <f t="shared" si="0"/>
        <v>12</v>
      </c>
      <c r="V15" s="24">
        <f t="shared" si="1"/>
        <v>1.6666666666666667</v>
      </c>
      <c r="W15" s="12">
        <f t="shared" si="1"/>
        <v>1250</v>
      </c>
      <c r="X15" s="23">
        <f t="shared" si="1"/>
        <v>1.6E-2</v>
      </c>
    </row>
    <row r="16" spans="2:32" ht="42.5" thickBot="1" x14ac:dyDescent="0.4">
      <c r="B16" s="15">
        <v>10</v>
      </c>
      <c r="C16" s="29" t="s">
        <v>37</v>
      </c>
      <c r="D16" s="29" t="s">
        <v>26</v>
      </c>
      <c r="E16" s="11" t="s">
        <v>22</v>
      </c>
      <c r="F16" s="11">
        <v>12</v>
      </c>
      <c r="G16" s="9" t="s">
        <v>18</v>
      </c>
      <c r="H16" s="16">
        <v>1</v>
      </c>
      <c r="I16" s="12" t="s">
        <v>19</v>
      </c>
      <c r="J16" s="12">
        <f t="shared" si="4"/>
        <v>12</v>
      </c>
      <c r="K16" s="16">
        <v>120</v>
      </c>
      <c r="L16" s="12" t="s">
        <v>24</v>
      </c>
      <c r="M16" s="12">
        <v>60</v>
      </c>
      <c r="N16" s="12">
        <f t="shared" si="2"/>
        <v>2</v>
      </c>
      <c r="O16" s="17">
        <v>1250</v>
      </c>
      <c r="P16" s="24">
        <f t="shared" si="3"/>
        <v>1.9199999999999998E-2</v>
      </c>
      <c r="Q16" s="19"/>
      <c r="R16" s="15">
        <v>10</v>
      </c>
      <c r="S16" s="29" t="s">
        <v>37</v>
      </c>
      <c r="T16" s="29" t="s">
        <v>26</v>
      </c>
      <c r="U16" s="12">
        <f t="shared" si="0"/>
        <v>12</v>
      </c>
      <c r="V16" s="12">
        <f t="shared" si="1"/>
        <v>2</v>
      </c>
      <c r="W16" s="12">
        <f t="shared" si="1"/>
        <v>1250</v>
      </c>
      <c r="X16" s="24">
        <f t="shared" si="1"/>
        <v>1.9199999999999998E-2</v>
      </c>
    </row>
    <row r="17" spans="2:24" ht="56.5" thickBot="1" x14ac:dyDescent="0.4">
      <c r="B17" s="15">
        <v>11</v>
      </c>
      <c r="C17" s="29" t="s">
        <v>38</v>
      </c>
      <c r="D17" s="29" t="s">
        <v>26</v>
      </c>
      <c r="E17" s="11" t="s">
        <v>22</v>
      </c>
      <c r="F17" s="11">
        <v>12</v>
      </c>
      <c r="G17" s="9" t="s">
        <v>18</v>
      </c>
      <c r="H17" s="16">
        <v>1</v>
      </c>
      <c r="I17" s="12" t="s">
        <v>19</v>
      </c>
      <c r="J17" s="12">
        <f t="shared" si="4"/>
        <v>12</v>
      </c>
      <c r="K17" s="16">
        <v>120</v>
      </c>
      <c r="L17" s="12" t="s">
        <v>24</v>
      </c>
      <c r="M17" s="12">
        <v>60</v>
      </c>
      <c r="N17" s="12">
        <f t="shared" si="2"/>
        <v>2</v>
      </c>
      <c r="O17" s="18">
        <v>1250</v>
      </c>
      <c r="P17" s="24">
        <f>J17*N17/O17</f>
        <v>1.9199999999999998E-2</v>
      </c>
      <c r="Q17" s="19"/>
      <c r="R17" s="15">
        <v>11</v>
      </c>
      <c r="S17" s="29" t="s">
        <v>38</v>
      </c>
      <c r="T17" s="29" t="s">
        <v>26</v>
      </c>
      <c r="U17" s="12">
        <f t="shared" si="0"/>
        <v>12</v>
      </c>
      <c r="V17" s="12">
        <f t="shared" si="1"/>
        <v>2</v>
      </c>
      <c r="W17" s="12">
        <f t="shared" si="1"/>
        <v>1250</v>
      </c>
      <c r="X17" s="24">
        <f>P17</f>
        <v>1.9199999999999998E-2</v>
      </c>
    </row>
    <row r="19" spans="2:24" x14ac:dyDescent="0.35">
      <c r="X19" s="25">
        <f>SUM(X7:X17)</f>
        <v>1.1309333333333338</v>
      </c>
    </row>
  </sheetData>
  <mergeCells count="2">
    <mergeCell ref="B3:P3"/>
    <mergeCell ref="R3:X3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AF20"/>
  <sheetViews>
    <sheetView topLeftCell="A14" zoomScale="80" zoomScaleNormal="80" workbookViewId="0">
      <selection activeCell="T9" sqref="T9:X18"/>
    </sheetView>
  </sheetViews>
  <sheetFormatPr defaultRowHeight="14.5" x14ac:dyDescent="0.35"/>
  <cols>
    <col min="1" max="1" width="4.08984375" customWidth="1"/>
    <col min="2" max="2" width="3.08984375" bestFit="1" customWidth="1"/>
    <col min="3" max="3" width="20.6328125" customWidth="1"/>
    <col min="5" max="5" width="2.36328125" bestFit="1" customWidth="1"/>
    <col min="6" max="6" width="3.90625" bestFit="1" customWidth="1"/>
    <col min="7" max="7" width="1.54296875" bestFit="1" customWidth="1"/>
    <col min="8" max="8" width="2.90625" bestFit="1" customWidth="1"/>
    <col min="9" max="9" width="1.90625" bestFit="1" customWidth="1"/>
    <col min="10" max="10" width="8.81640625" bestFit="1" customWidth="1"/>
    <col min="11" max="11" width="4.1796875" bestFit="1" customWidth="1"/>
    <col min="12" max="12" width="1.26953125" bestFit="1" customWidth="1"/>
    <col min="13" max="13" width="2.54296875" bestFit="1" customWidth="1"/>
    <col min="14" max="14" width="9.453125" bestFit="1" customWidth="1"/>
    <col min="15" max="15" width="8.81640625" bestFit="1" customWidth="1"/>
    <col min="16" max="16" width="9.453125" bestFit="1" customWidth="1"/>
    <col min="17" max="17" width="6.1796875" customWidth="1"/>
    <col min="18" max="18" width="3.1796875" bestFit="1" customWidth="1"/>
    <col min="19" max="19" width="20.6328125" customWidth="1"/>
    <col min="21" max="21" width="8.81640625" bestFit="1" customWidth="1"/>
    <col min="22" max="22" width="9.453125" bestFit="1" customWidth="1"/>
    <col min="23" max="23" width="8.81640625" bestFit="1" customWidth="1"/>
    <col min="24" max="24" width="9.453125" bestFit="1" customWidth="1"/>
  </cols>
  <sheetData>
    <row r="3" spans="2:32" ht="18" x14ac:dyDescent="0.4">
      <c r="B3" s="45" t="s">
        <v>0</v>
      </c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R3" s="45" t="s">
        <v>25</v>
      </c>
      <c r="S3" s="45"/>
      <c r="T3" s="45"/>
      <c r="U3" s="45"/>
      <c r="V3" s="45"/>
      <c r="W3" s="45"/>
      <c r="X3" s="45"/>
      <c r="Y3" s="8"/>
      <c r="Z3" s="8"/>
      <c r="AA3" s="8"/>
      <c r="AB3" s="8"/>
      <c r="AC3" s="8"/>
      <c r="AD3" s="8"/>
      <c r="AE3" s="8"/>
      <c r="AF3" s="8"/>
    </row>
    <row r="5" spans="2:32" ht="15" thickBot="1" x14ac:dyDescent="0.4"/>
    <row r="6" spans="2:32" ht="39.5" thickBot="1" x14ac:dyDescent="0.4">
      <c r="B6" s="1" t="s">
        <v>1</v>
      </c>
      <c r="C6" s="2" t="s">
        <v>2</v>
      </c>
      <c r="D6" s="2" t="s">
        <v>4</v>
      </c>
      <c r="E6" s="2"/>
      <c r="F6" s="2"/>
      <c r="G6" s="2"/>
      <c r="H6" s="13"/>
      <c r="I6" s="2"/>
      <c r="J6" s="2" t="s">
        <v>3</v>
      </c>
      <c r="K6" s="13"/>
      <c r="L6" s="2"/>
      <c r="M6" s="2"/>
      <c r="N6" s="2" t="s">
        <v>5</v>
      </c>
      <c r="O6" s="2" t="s">
        <v>6</v>
      </c>
      <c r="P6" s="2" t="s">
        <v>7</v>
      </c>
      <c r="R6" s="1" t="s">
        <v>1</v>
      </c>
      <c r="S6" s="2" t="s">
        <v>2</v>
      </c>
      <c r="T6" s="2" t="s">
        <v>4</v>
      </c>
      <c r="U6" s="2" t="s">
        <v>3</v>
      </c>
      <c r="V6" s="2" t="s">
        <v>5</v>
      </c>
      <c r="W6" s="2" t="s">
        <v>6</v>
      </c>
      <c r="X6" s="2" t="s">
        <v>7</v>
      </c>
    </row>
    <row r="7" spans="2:32" ht="31.5" thickBot="1" x14ac:dyDescent="0.4">
      <c r="B7" s="15">
        <v>1</v>
      </c>
      <c r="C7" s="37" t="s">
        <v>48</v>
      </c>
      <c r="D7" s="38" t="s">
        <v>28</v>
      </c>
      <c r="E7" s="15" t="s">
        <v>22</v>
      </c>
      <c r="F7" s="15">
        <v>12</v>
      </c>
      <c r="G7" s="9" t="s">
        <v>18</v>
      </c>
      <c r="H7" s="14">
        <v>1</v>
      </c>
      <c r="I7" s="12" t="s">
        <v>19</v>
      </c>
      <c r="J7" s="12">
        <f>F7*H7</f>
        <v>12</v>
      </c>
      <c r="K7" s="14">
        <v>100</v>
      </c>
      <c r="L7" s="12" t="s">
        <v>24</v>
      </c>
      <c r="M7" s="12">
        <v>60</v>
      </c>
      <c r="N7" s="23">
        <f>K7/M7</f>
        <v>1.6666666666666667</v>
      </c>
      <c r="O7" s="12">
        <v>1250</v>
      </c>
      <c r="P7" s="12">
        <f>J7*N7/O7</f>
        <v>1.6E-2</v>
      </c>
      <c r="Q7" s="19"/>
      <c r="R7" s="15">
        <f>B7</f>
        <v>1</v>
      </c>
      <c r="S7" s="37" t="s">
        <v>48</v>
      </c>
      <c r="T7" s="38" t="s">
        <v>28</v>
      </c>
      <c r="U7" s="12">
        <f t="shared" ref="U7:U18" si="0">J7</f>
        <v>12</v>
      </c>
      <c r="V7" s="24">
        <f t="shared" ref="V7:X18" si="1">N7</f>
        <v>1.6666666666666667</v>
      </c>
      <c r="W7" s="12">
        <f t="shared" si="1"/>
        <v>1250</v>
      </c>
      <c r="X7" s="12">
        <f t="shared" si="1"/>
        <v>1.6E-2</v>
      </c>
    </row>
    <row r="8" spans="2:32" ht="78" thickBot="1" x14ac:dyDescent="0.4">
      <c r="B8" s="15">
        <v>2</v>
      </c>
      <c r="C8" s="37" t="s">
        <v>40</v>
      </c>
      <c r="D8" s="38" t="s">
        <v>26</v>
      </c>
      <c r="E8" s="15" t="s">
        <v>22</v>
      </c>
      <c r="F8" s="15">
        <v>12</v>
      </c>
      <c r="G8" s="9" t="s">
        <v>18</v>
      </c>
      <c r="H8" s="16">
        <v>1</v>
      </c>
      <c r="I8" s="12" t="s">
        <v>19</v>
      </c>
      <c r="J8" s="12">
        <f t="shared" ref="J8:J18" si="2">F8*H8</f>
        <v>12</v>
      </c>
      <c r="K8" s="16">
        <v>950</v>
      </c>
      <c r="L8" s="12" t="s">
        <v>24</v>
      </c>
      <c r="M8" s="12">
        <v>60</v>
      </c>
      <c r="N8" s="24">
        <f t="shared" ref="N8:N18" si="3">K8/M8</f>
        <v>15.833333333333334</v>
      </c>
      <c r="O8" s="12">
        <v>1250</v>
      </c>
      <c r="P8" s="12">
        <f t="shared" ref="P8:P18" si="4">J8*N8/O8</f>
        <v>0.152</v>
      </c>
      <c r="Q8" s="19"/>
      <c r="R8" s="15">
        <f t="shared" ref="R8:R18" si="5">B8</f>
        <v>2</v>
      </c>
      <c r="S8" s="37" t="s">
        <v>40</v>
      </c>
      <c r="T8" s="38" t="s">
        <v>26</v>
      </c>
      <c r="U8" s="12">
        <f>J8</f>
        <v>12</v>
      </c>
      <c r="V8" s="24">
        <f t="shared" si="1"/>
        <v>15.833333333333334</v>
      </c>
      <c r="W8" s="12">
        <f t="shared" si="1"/>
        <v>1250</v>
      </c>
      <c r="X8" s="12">
        <f t="shared" si="1"/>
        <v>0.152</v>
      </c>
    </row>
    <row r="9" spans="2:32" ht="47" thickBot="1" x14ac:dyDescent="0.4">
      <c r="B9" s="15">
        <v>3</v>
      </c>
      <c r="C9" s="37" t="s">
        <v>41</v>
      </c>
      <c r="D9" s="38" t="s">
        <v>28</v>
      </c>
      <c r="E9" s="15" t="s">
        <v>22</v>
      </c>
      <c r="F9" s="15">
        <v>12</v>
      </c>
      <c r="G9" s="9" t="s">
        <v>18</v>
      </c>
      <c r="H9" s="16">
        <v>1</v>
      </c>
      <c r="I9" s="12" t="s">
        <v>19</v>
      </c>
      <c r="J9" s="12">
        <f t="shared" si="2"/>
        <v>12</v>
      </c>
      <c r="K9" s="16">
        <v>950</v>
      </c>
      <c r="L9" s="12" t="s">
        <v>24</v>
      </c>
      <c r="M9" s="12">
        <v>60</v>
      </c>
      <c r="N9" s="24">
        <f t="shared" si="3"/>
        <v>15.833333333333334</v>
      </c>
      <c r="O9" s="12">
        <v>1250</v>
      </c>
      <c r="P9" s="12">
        <f t="shared" si="4"/>
        <v>0.152</v>
      </c>
      <c r="Q9" s="19"/>
      <c r="R9" s="15">
        <f t="shared" si="5"/>
        <v>3</v>
      </c>
      <c r="S9" s="37" t="s">
        <v>41</v>
      </c>
      <c r="T9" s="38" t="s">
        <v>28</v>
      </c>
      <c r="U9" s="12">
        <f t="shared" si="0"/>
        <v>12</v>
      </c>
      <c r="V9" s="24">
        <f t="shared" si="1"/>
        <v>15.833333333333334</v>
      </c>
      <c r="W9" s="12">
        <f t="shared" si="1"/>
        <v>1250</v>
      </c>
      <c r="X9" s="12">
        <f t="shared" si="1"/>
        <v>0.152</v>
      </c>
    </row>
    <row r="10" spans="2:32" ht="47" thickBot="1" x14ac:dyDescent="0.4">
      <c r="B10" s="15">
        <v>4</v>
      </c>
      <c r="C10" s="37" t="s">
        <v>51</v>
      </c>
      <c r="D10" s="38" t="s">
        <v>28</v>
      </c>
      <c r="E10" s="15" t="s">
        <v>23</v>
      </c>
      <c r="F10" s="15">
        <v>235</v>
      </c>
      <c r="G10" s="9" t="s">
        <v>18</v>
      </c>
      <c r="H10" s="16">
        <v>1</v>
      </c>
      <c r="I10" s="12" t="s">
        <v>19</v>
      </c>
      <c r="J10" s="12">
        <f t="shared" si="2"/>
        <v>235</v>
      </c>
      <c r="K10" s="16">
        <v>75</v>
      </c>
      <c r="L10" s="12" t="s">
        <v>24</v>
      </c>
      <c r="M10" s="12">
        <v>60</v>
      </c>
      <c r="N10" s="12">
        <f t="shared" si="3"/>
        <v>1.25</v>
      </c>
      <c r="O10" s="12">
        <v>1250</v>
      </c>
      <c r="P10" s="12">
        <f t="shared" si="4"/>
        <v>0.23499999999999999</v>
      </c>
      <c r="Q10" s="19"/>
      <c r="R10" s="15">
        <f t="shared" si="5"/>
        <v>4</v>
      </c>
      <c r="S10" s="37" t="s">
        <v>51</v>
      </c>
      <c r="T10" s="38" t="s">
        <v>28</v>
      </c>
      <c r="U10" s="12">
        <f t="shared" si="0"/>
        <v>235</v>
      </c>
      <c r="V10" s="12">
        <f t="shared" si="1"/>
        <v>1.25</v>
      </c>
      <c r="W10" s="12">
        <f t="shared" si="1"/>
        <v>1250</v>
      </c>
      <c r="X10" s="12">
        <f t="shared" si="1"/>
        <v>0.23499999999999999</v>
      </c>
    </row>
    <row r="11" spans="2:32" ht="31.5" thickBot="1" x14ac:dyDescent="0.4">
      <c r="B11" s="15">
        <v>5</v>
      </c>
      <c r="C11" s="37" t="s">
        <v>42</v>
      </c>
      <c r="D11" s="38" t="s">
        <v>28</v>
      </c>
      <c r="E11" s="15" t="s">
        <v>22</v>
      </c>
      <c r="F11" s="15">
        <v>12</v>
      </c>
      <c r="G11" s="9" t="s">
        <v>18</v>
      </c>
      <c r="H11" s="16">
        <v>1</v>
      </c>
      <c r="I11" s="12" t="s">
        <v>19</v>
      </c>
      <c r="J11" s="12">
        <f t="shared" si="2"/>
        <v>12</v>
      </c>
      <c r="K11" s="16">
        <v>75</v>
      </c>
      <c r="L11" s="12" t="s">
        <v>24</v>
      </c>
      <c r="M11" s="12">
        <v>60</v>
      </c>
      <c r="N11" s="12">
        <f t="shared" si="3"/>
        <v>1.25</v>
      </c>
      <c r="O11" s="12">
        <v>1250</v>
      </c>
      <c r="P11" s="12">
        <f t="shared" si="4"/>
        <v>1.2E-2</v>
      </c>
      <c r="Q11" s="19"/>
      <c r="R11" s="15">
        <f t="shared" si="5"/>
        <v>5</v>
      </c>
      <c r="S11" s="37" t="s">
        <v>42</v>
      </c>
      <c r="T11" s="38" t="s">
        <v>28</v>
      </c>
      <c r="U11" s="12">
        <f t="shared" si="0"/>
        <v>12</v>
      </c>
      <c r="V11" s="12">
        <f t="shared" si="1"/>
        <v>1.25</v>
      </c>
      <c r="W11" s="12">
        <f t="shared" si="1"/>
        <v>1250</v>
      </c>
      <c r="X11" s="12">
        <f t="shared" si="1"/>
        <v>1.2E-2</v>
      </c>
    </row>
    <row r="12" spans="2:32" ht="47" thickBot="1" x14ac:dyDescent="0.4">
      <c r="B12" s="15">
        <v>6</v>
      </c>
      <c r="C12" s="37" t="s">
        <v>43</v>
      </c>
      <c r="D12" s="38" t="s">
        <v>26</v>
      </c>
      <c r="E12" s="11" t="s">
        <v>20</v>
      </c>
      <c r="F12" s="11">
        <v>1</v>
      </c>
      <c r="G12" s="9" t="s">
        <v>18</v>
      </c>
      <c r="H12" s="16">
        <v>1</v>
      </c>
      <c r="I12" s="12" t="s">
        <v>19</v>
      </c>
      <c r="J12" s="12">
        <f t="shared" si="2"/>
        <v>1</v>
      </c>
      <c r="K12" s="16">
        <v>4500</v>
      </c>
      <c r="L12" s="12" t="s">
        <v>24</v>
      </c>
      <c r="M12" s="12">
        <v>60</v>
      </c>
      <c r="N12" s="12">
        <f t="shared" si="3"/>
        <v>75</v>
      </c>
      <c r="O12" s="17">
        <v>1250</v>
      </c>
      <c r="P12" s="12">
        <f t="shared" si="4"/>
        <v>0.06</v>
      </c>
      <c r="Q12" s="19"/>
      <c r="R12" s="15">
        <f t="shared" si="5"/>
        <v>6</v>
      </c>
      <c r="S12" s="37" t="s">
        <v>43</v>
      </c>
      <c r="T12" s="38" t="s">
        <v>26</v>
      </c>
      <c r="U12" s="12">
        <f t="shared" si="0"/>
        <v>1</v>
      </c>
      <c r="V12" s="12">
        <f t="shared" si="1"/>
        <v>75</v>
      </c>
      <c r="W12" s="12">
        <f t="shared" si="1"/>
        <v>1250</v>
      </c>
      <c r="X12" s="12">
        <f t="shared" si="1"/>
        <v>0.06</v>
      </c>
    </row>
    <row r="13" spans="2:32" ht="47" thickBot="1" x14ac:dyDescent="0.4">
      <c r="B13" s="15">
        <v>7</v>
      </c>
      <c r="C13" s="37" t="s">
        <v>44</v>
      </c>
      <c r="D13" s="38" t="s">
        <v>26</v>
      </c>
      <c r="E13" s="11" t="s">
        <v>20</v>
      </c>
      <c r="F13" s="11">
        <v>1</v>
      </c>
      <c r="G13" s="9" t="s">
        <v>18</v>
      </c>
      <c r="H13" s="14">
        <v>1</v>
      </c>
      <c r="I13" s="12" t="s">
        <v>19</v>
      </c>
      <c r="J13" s="12">
        <f t="shared" si="2"/>
        <v>1</v>
      </c>
      <c r="K13" s="14">
        <v>4500</v>
      </c>
      <c r="L13" s="12" t="s">
        <v>24</v>
      </c>
      <c r="M13" s="12">
        <v>60</v>
      </c>
      <c r="N13" s="12">
        <f t="shared" si="3"/>
        <v>75</v>
      </c>
      <c r="O13" s="17">
        <v>1250</v>
      </c>
      <c r="P13" s="12">
        <f t="shared" si="4"/>
        <v>0.06</v>
      </c>
      <c r="Q13" s="19"/>
      <c r="R13" s="15">
        <f t="shared" si="5"/>
        <v>7</v>
      </c>
      <c r="S13" s="37" t="s">
        <v>44</v>
      </c>
      <c r="T13" s="38" t="s">
        <v>26</v>
      </c>
      <c r="U13" s="12">
        <f t="shared" si="0"/>
        <v>1</v>
      </c>
      <c r="V13" s="12">
        <f t="shared" si="1"/>
        <v>75</v>
      </c>
      <c r="W13" s="12">
        <f t="shared" si="1"/>
        <v>1250</v>
      </c>
      <c r="X13" s="12">
        <f t="shared" si="1"/>
        <v>0.06</v>
      </c>
    </row>
    <row r="14" spans="2:32" ht="50.5" customHeight="1" thickBot="1" x14ac:dyDescent="0.4">
      <c r="B14" s="15">
        <v>8</v>
      </c>
      <c r="C14" s="37" t="s">
        <v>45</v>
      </c>
      <c r="D14" s="38" t="s">
        <v>26</v>
      </c>
      <c r="E14" s="11" t="s">
        <v>22</v>
      </c>
      <c r="F14" s="11">
        <v>12</v>
      </c>
      <c r="G14" s="9" t="s">
        <v>18</v>
      </c>
      <c r="H14" s="16">
        <v>1</v>
      </c>
      <c r="I14" s="12" t="s">
        <v>19</v>
      </c>
      <c r="J14" s="12">
        <f t="shared" si="2"/>
        <v>12</v>
      </c>
      <c r="K14" s="16">
        <v>250</v>
      </c>
      <c r="L14" s="12" t="s">
        <v>24</v>
      </c>
      <c r="M14" s="12">
        <v>60</v>
      </c>
      <c r="N14" s="24">
        <f t="shared" si="3"/>
        <v>4.166666666666667</v>
      </c>
      <c r="O14" s="17">
        <v>1250</v>
      </c>
      <c r="P14" s="12">
        <f t="shared" si="4"/>
        <v>0.04</v>
      </c>
      <c r="Q14" s="19"/>
      <c r="R14" s="15">
        <f t="shared" si="5"/>
        <v>8</v>
      </c>
      <c r="S14" s="37" t="s">
        <v>45</v>
      </c>
      <c r="T14" s="38" t="s">
        <v>26</v>
      </c>
      <c r="U14" s="12">
        <f t="shared" si="0"/>
        <v>12</v>
      </c>
      <c r="V14" s="24">
        <f t="shared" si="1"/>
        <v>4.166666666666667</v>
      </c>
      <c r="W14" s="12">
        <f t="shared" si="1"/>
        <v>1250</v>
      </c>
      <c r="X14" s="12">
        <f t="shared" si="1"/>
        <v>0.04</v>
      </c>
    </row>
    <row r="15" spans="2:32" ht="47" thickBot="1" x14ac:dyDescent="0.4">
      <c r="B15" s="15">
        <v>9</v>
      </c>
      <c r="C15" s="37" t="s">
        <v>46</v>
      </c>
      <c r="D15" s="38" t="s">
        <v>26</v>
      </c>
      <c r="E15" s="11" t="s">
        <v>22</v>
      </c>
      <c r="F15" s="11">
        <v>12</v>
      </c>
      <c r="G15" s="9" t="s">
        <v>18</v>
      </c>
      <c r="H15" s="16">
        <v>1</v>
      </c>
      <c r="I15" s="12" t="s">
        <v>19</v>
      </c>
      <c r="J15" s="12">
        <f t="shared" si="2"/>
        <v>12</v>
      </c>
      <c r="K15" s="16">
        <v>250</v>
      </c>
      <c r="L15" s="12" t="s">
        <v>24</v>
      </c>
      <c r="M15" s="12">
        <v>60</v>
      </c>
      <c r="N15" s="24">
        <f t="shared" si="3"/>
        <v>4.166666666666667</v>
      </c>
      <c r="O15" s="17">
        <v>1250</v>
      </c>
      <c r="P15" s="12">
        <f t="shared" si="4"/>
        <v>0.04</v>
      </c>
      <c r="Q15" s="19"/>
      <c r="R15" s="15">
        <f t="shared" si="5"/>
        <v>9</v>
      </c>
      <c r="S15" s="37" t="s">
        <v>46</v>
      </c>
      <c r="T15" s="38" t="s">
        <v>26</v>
      </c>
      <c r="U15" s="12">
        <f t="shared" si="0"/>
        <v>12</v>
      </c>
      <c r="V15" s="24">
        <f t="shared" si="1"/>
        <v>4.166666666666667</v>
      </c>
      <c r="W15" s="12">
        <f t="shared" si="1"/>
        <v>1250</v>
      </c>
      <c r="X15" s="12">
        <f t="shared" si="1"/>
        <v>0.04</v>
      </c>
    </row>
    <row r="16" spans="2:32" ht="62.5" thickBot="1" x14ac:dyDescent="0.4">
      <c r="B16" s="15">
        <v>10</v>
      </c>
      <c r="C16" s="37" t="s">
        <v>47</v>
      </c>
      <c r="D16" s="38" t="s">
        <v>26</v>
      </c>
      <c r="E16" s="11" t="s">
        <v>22</v>
      </c>
      <c r="F16" s="11">
        <v>12</v>
      </c>
      <c r="G16" s="9" t="s">
        <v>18</v>
      </c>
      <c r="H16" s="16">
        <v>1</v>
      </c>
      <c r="I16" s="12" t="s">
        <v>19</v>
      </c>
      <c r="J16" s="12">
        <f t="shared" si="2"/>
        <v>12</v>
      </c>
      <c r="K16" s="16">
        <v>250</v>
      </c>
      <c r="L16" s="12" t="s">
        <v>24</v>
      </c>
      <c r="M16" s="12">
        <v>60</v>
      </c>
      <c r="N16" s="24">
        <f t="shared" si="3"/>
        <v>4.166666666666667</v>
      </c>
      <c r="O16" s="17">
        <v>1250</v>
      </c>
      <c r="P16" s="12">
        <f t="shared" si="4"/>
        <v>0.04</v>
      </c>
      <c r="Q16" s="19"/>
      <c r="R16" s="15">
        <f t="shared" si="5"/>
        <v>10</v>
      </c>
      <c r="S16" s="37" t="s">
        <v>47</v>
      </c>
      <c r="T16" s="38" t="s">
        <v>26</v>
      </c>
      <c r="U16" s="12">
        <f t="shared" si="0"/>
        <v>12</v>
      </c>
      <c r="V16" s="24">
        <f t="shared" si="1"/>
        <v>4.166666666666667</v>
      </c>
      <c r="W16" s="12">
        <f t="shared" si="1"/>
        <v>1250</v>
      </c>
      <c r="X16" s="12">
        <f t="shared" si="1"/>
        <v>0.04</v>
      </c>
    </row>
    <row r="17" spans="2:24" ht="93.5" thickBot="1" x14ac:dyDescent="0.4">
      <c r="B17" s="15">
        <v>11</v>
      </c>
      <c r="C17" s="39" t="s">
        <v>49</v>
      </c>
      <c r="D17" s="39" t="s">
        <v>28</v>
      </c>
      <c r="E17" s="17" t="s">
        <v>22</v>
      </c>
      <c r="F17" s="17">
        <v>12</v>
      </c>
      <c r="G17" s="30" t="s">
        <v>18</v>
      </c>
      <c r="H17" s="31">
        <v>1</v>
      </c>
      <c r="I17" s="32" t="s">
        <v>19</v>
      </c>
      <c r="J17" s="32">
        <f t="shared" si="2"/>
        <v>12</v>
      </c>
      <c r="K17" s="31">
        <v>250</v>
      </c>
      <c r="L17" s="32" t="s">
        <v>24</v>
      </c>
      <c r="M17" s="32">
        <v>60</v>
      </c>
      <c r="N17" s="40">
        <f t="shared" si="3"/>
        <v>4.166666666666667</v>
      </c>
      <c r="O17" s="33">
        <v>1250</v>
      </c>
      <c r="P17" s="32">
        <f t="shared" si="4"/>
        <v>0.04</v>
      </c>
      <c r="Q17" s="19"/>
      <c r="R17" s="34">
        <f t="shared" si="5"/>
        <v>11</v>
      </c>
      <c r="S17" s="39" t="s">
        <v>49</v>
      </c>
      <c r="T17" s="39" t="s">
        <v>28</v>
      </c>
      <c r="U17" s="32">
        <f t="shared" si="0"/>
        <v>12</v>
      </c>
      <c r="V17" s="40">
        <f t="shared" si="1"/>
        <v>4.166666666666667</v>
      </c>
      <c r="W17" s="32">
        <f t="shared" si="1"/>
        <v>1250</v>
      </c>
      <c r="X17" s="12">
        <f t="shared" si="1"/>
        <v>0.04</v>
      </c>
    </row>
    <row r="18" spans="2:24" ht="62.5" thickBot="1" x14ac:dyDescent="0.4">
      <c r="B18" s="15">
        <v>12</v>
      </c>
      <c r="C18" s="37" t="s">
        <v>50</v>
      </c>
      <c r="D18" s="37" t="s">
        <v>28</v>
      </c>
      <c r="E18" s="11" t="s">
        <v>21</v>
      </c>
      <c r="F18" s="11">
        <v>47</v>
      </c>
      <c r="G18" s="10" t="s">
        <v>18</v>
      </c>
      <c r="H18" s="14">
        <v>1</v>
      </c>
      <c r="I18" s="11" t="s">
        <v>19</v>
      </c>
      <c r="J18" s="11">
        <f t="shared" si="2"/>
        <v>47</v>
      </c>
      <c r="K18" s="14">
        <v>250</v>
      </c>
      <c r="L18" s="11" t="s">
        <v>24</v>
      </c>
      <c r="M18" s="11">
        <v>60</v>
      </c>
      <c r="N18" s="36">
        <f t="shared" si="3"/>
        <v>4.166666666666667</v>
      </c>
      <c r="O18" s="11">
        <v>1250</v>
      </c>
      <c r="P18" s="11">
        <f t="shared" si="4"/>
        <v>0.15666666666666668</v>
      </c>
      <c r="Q18" s="35"/>
      <c r="R18" s="11">
        <f t="shared" si="5"/>
        <v>12</v>
      </c>
      <c r="S18" s="37" t="s">
        <v>50</v>
      </c>
      <c r="T18" s="37" t="s">
        <v>28</v>
      </c>
      <c r="U18" s="11">
        <f t="shared" si="0"/>
        <v>47</v>
      </c>
      <c r="V18" s="36">
        <f t="shared" si="1"/>
        <v>4.166666666666667</v>
      </c>
      <c r="W18" s="11">
        <f t="shared" si="1"/>
        <v>1250</v>
      </c>
      <c r="X18" s="23">
        <f t="shared" si="1"/>
        <v>0.15666666666666668</v>
      </c>
    </row>
    <row r="20" spans="2:24" x14ac:dyDescent="0.35">
      <c r="X20" s="25">
        <f>SUM(X7:X18)</f>
        <v>1.0036666666666669</v>
      </c>
    </row>
  </sheetData>
  <mergeCells count="2">
    <mergeCell ref="B3:P3"/>
    <mergeCell ref="R3:X3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AF17"/>
  <sheetViews>
    <sheetView tabSelected="1" zoomScale="80" zoomScaleNormal="80" workbookViewId="0">
      <selection activeCell="H13" sqref="H13"/>
    </sheetView>
  </sheetViews>
  <sheetFormatPr defaultRowHeight="14.5" x14ac:dyDescent="0.35"/>
  <cols>
    <col min="2" max="2" width="3.08984375" bestFit="1" customWidth="1"/>
    <col min="3" max="3" width="20.6328125" customWidth="1"/>
    <col min="5" max="5" width="2.36328125" bestFit="1" customWidth="1"/>
    <col min="6" max="6" width="3.81640625" bestFit="1" customWidth="1"/>
    <col min="7" max="7" width="1.54296875" bestFit="1" customWidth="1"/>
    <col min="8" max="8" width="2.81640625" bestFit="1" customWidth="1"/>
    <col min="9" max="9" width="1.90625" bestFit="1" customWidth="1"/>
    <col min="11" max="11" width="4.08984375" bestFit="1" customWidth="1"/>
    <col min="12" max="12" width="1.26953125" bestFit="1" customWidth="1"/>
    <col min="13" max="13" width="2.453125" bestFit="1" customWidth="1"/>
    <col min="18" max="18" width="3.08984375" bestFit="1" customWidth="1"/>
    <col min="19" max="19" width="20.6328125" customWidth="1"/>
  </cols>
  <sheetData>
    <row r="3" spans="2:32" ht="18" x14ac:dyDescent="0.4">
      <c r="B3" s="45" t="s">
        <v>0</v>
      </c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R3" s="45" t="s">
        <v>25</v>
      </c>
      <c r="S3" s="45"/>
      <c r="T3" s="45"/>
      <c r="U3" s="45"/>
      <c r="V3" s="45"/>
      <c r="W3" s="45"/>
      <c r="X3" s="45"/>
      <c r="Y3" s="8"/>
      <c r="Z3" s="8"/>
      <c r="AA3" s="8"/>
      <c r="AB3" s="8"/>
      <c r="AC3" s="8"/>
      <c r="AD3" s="8"/>
      <c r="AE3" s="8"/>
      <c r="AF3" s="8"/>
    </row>
    <row r="5" spans="2:32" ht="15" thickBot="1" x14ac:dyDescent="0.4"/>
    <row r="6" spans="2:32" ht="39.5" thickBot="1" x14ac:dyDescent="0.4">
      <c r="B6" s="1" t="s">
        <v>1</v>
      </c>
      <c r="C6" s="2" t="s">
        <v>2</v>
      </c>
      <c r="D6" s="2" t="s">
        <v>4</v>
      </c>
      <c r="E6" s="2"/>
      <c r="F6" s="2"/>
      <c r="G6" s="2"/>
      <c r="H6" s="2"/>
      <c r="I6" s="2"/>
      <c r="J6" s="2" t="s">
        <v>3</v>
      </c>
      <c r="K6" s="22"/>
      <c r="L6" s="2"/>
      <c r="M6" s="2"/>
      <c r="N6" s="2" t="s">
        <v>5</v>
      </c>
      <c r="O6" s="2" t="s">
        <v>6</v>
      </c>
      <c r="P6" s="2" t="s">
        <v>7</v>
      </c>
      <c r="R6" s="1" t="s">
        <v>1</v>
      </c>
      <c r="S6" s="2" t="s">
        <v>2</v>
      </c>
      <c r="T6" s="2" t="s">
        <v>4</v>
      </c>
      <c r="U6" s="2" t="s">
        <v>3</v>
      </c>
      <c r="V6" s="2" t="s">
        <v>5</v>
      </c>
      <c r="W6" s="2" t="s">
        <v>6</v>
      </c>
      <c r="X6" s="2" t="s">
        <v>7</v>
      </c>
    </row>
    <row r="7" spans="2:32" ht="28.5" thickBot="1" x14ac:dyDescent="0.4">
      <c r="B7" s="10" t="s">
        <v>8</v>
      </c>
      <c r="C7" s="28" t="s">
        <v>59</v>
      </c>
      <c r="D7" s="42" t="s">
        <v>26</v>
      </c>
      <c r="E7" s="7" t="s">
        <v>20</v>
      </c>
      <c r="F7" s="7">
        <v>1</v>
      </c>
      <c r="G7" s="5" t="s">
        <v>18</v>
      </c>
      <c r="H7" s="20">
        <v>1</v>
      </c>
      <c r="I7" s="7" t="s">
        <v>19</v>
      </c>
      <c r="J7" s="7">
        <f>F7*H7</f>
        <v>1</v>
      </c>
      <c r="K7" s="20">
        <v>300</v>
      </c>
      <c r="L7" s="4" t="s">
        <v>24</v>
      </c>
      <c r="M7" s="4">
        <v>60</v>
      </c>
      <c r="N7" s="4">
        <f>K7/M7</f>
        <v>5</v>
      </c>
      <c r="O7" s="4">
        <v>1250</v>
      </c>
      <c r="P7" s="4">
        <f>J7*N7/O7</f>
        <v>4.0000000000000001E-3</v>
      </c>
      <c r="R7" s="3" t="str">
        <f>B7</f>
        <v>1.</v>
      </c>
      <c r="S7" s="42" t="s">
        <v>59</v>
      </c>
      <c r="T7" s="42" t="s">
        <v>26</v>
      </c>
      <c r="U7" s="4">
        <f t="shared" ref="U7:U16" si="0">J7</f>
        <v>1</v>
      </c>
      <c r="V7" s="4">
        <f t="shared" ref="V7:V16" si="1">N7</f>
        <v>5</v>
      </c>
      <c r="W7" s="4">
        <f t="shared" ref="W7:W16" si="2">O7</f>
        <v>1250</v>
      </c>
      <c r="X7" s="4">
        <f t="shared" ref="X7:X16" si="3">P7</f>
        <v>4.0000000000000001E-3</v>
      </c>
    </row>
    <row r="8" spans="2:32" ht="42.5" thickBot="1" x14ac:dyDescent="0.4">
      <c r="B8" s="10" t="s">
        <v>9</v>
      </c>
      <c r="C8" s="28" t="s">
        <v>52</v>
      </c>
      <c r="D8" s="42" t="s">
        <v>26</v>
      </c>
      <c r="E8" s="7" t="s">
        <v>20</v>
      </c>
      <c r="F8" s="7">
        <v>1</v>
      </c>
      <c r="G8" s="5" t="s">
        <v>18</v>
      </c>
      <c r="H8" s="20">
        <v>1</v>
      </c>
      <c r="I8" s="7" t="s">
        <v>19</v>
      </c>
      <c r="J8" s="7">
        <f t="shared" ref="J8:J16" si="4">F8*H8</f>
        <v>1</v>
      </c>
      <c r="K8" s="21">
        <v>300</v>
      </c>
      <c r="L8" s="4" t="s">
        <v>24</v>
      </c>
      <c r="M8" s="4">
        <v>60</v>
      </c>
      <c r="N8" s="4">
        <f t="shared" ref="N8:N16" si="5">K8/M8</f>
        <v>5</v>
      </c>
      <c r="O8" s="4">
        <v>1250</v>
      </c>
      <c r="P8" s="4">
        <f t="shared" ref="P8:P16" si="6">J8*N8/O8</f>
        <v>4.0000000000000001E-3</v>
      </c>
      <c r="R8" s="3" t="str">
        <f t="shared" ref="R8:R16" si="7">B8</f>
        <v>2.</v>
      </c>
      <c r="S8" s="42" t="s">
        <v>52</v>
      </c>
      <c r="T8" s="42" t="s">
        <v>26</v>
      </c>
      <c r="U8" s="4">
        <f>J8</f>
        <v>1</v>
      </c>
      <c r="V8" s="4">
        <f t="shared" si="1"/>
        <v>5</v>
      </c>
      <c r="W8" s="4">
        <f t="shared" si="2"/>
        <v>1250</v>
      </c>
      <c r="X8" s="4">
        <f t="shared" si="3"/>
        <v>4.0000000000000001E-3</v>
      </c>
    </row>
    <row r="9" spans="2:32" ht="42.5" thickBot="1" x14ac:dyDescent="0.4">
      <c r="B9" s="10" t="s">
        <v>10</v>
      </c>
      <c r="C9" s="28" t="s">
        <v>53</v>
      </c>
      <c r="D9" s="42" t="s">
        <v>26</v>
      </c>
      <c r="E9" s="7" t="s">
        <v>22</v>
      </c>
      <c r="F9" s="7">
        <v>12</v>
      </c>
      <c r="G9" s="5" t="s">
        <v>18</v>
      </c>
      <c r="H9" s="20">
        <v>1</v>
      </c>
      <c r="I9" s="7" t="s">
        <v>19</v>
      </c>
      <c r="J9" s="7">
        <f t="shared" si="4"/>
        <v>12</v>
      </c>
      <c r="K9" s="21">
        <v>900</v>
      </c>
      <c r="L9" s="4" t="s">
        <v>24</v>
      </c>
      <c r="M9" s="4">
        <v>60</v>
      </c>
      <c r="N9" s="4">
        <f t="shared" si="5"/>
        <v>15</v>
      </c>
      <c r="O9" s="4">
        <v>1250</v>
      </c>
      <c r="P9" s="4">
        <f t="shared" si="6"/>
        <v>0.14399999999999999</v>
      </c>
      <c r="R9" s="3" t="str">
        <f t="shared" si="7"/>
        <v>3.</v>
      </c>
      <c r="S9" s="42" t="s">
        <v>53</v>
      </c>
      <c r="T9" s="42" t="s">
        <v>26</v>
      </c>
      <c r="U9" s="4">
        <f t="shared" si="0"/>
        <v>12</v>
      </c>
      <c r="V9" s="4">
        <f t="shared" si="1"/>
        <v>15</v>
      </c>
      <c r="W9" s="4">
        <f t="shared" si="2"/>
        <v>1250</v>
      </c>
      <c r="X9" s="4">
        <f t="shared" si="3"/>
        <v>0.14399999999999999</v>
      </c>
    </row>
    <row r="10" spans="2:32" ht="28.5" thickBot="1" x14ac:dyDescent="0.4">
      <c r="B10" s="10" t="s">
        <v>11</v>
      </c>
      <c r="C10" s="28" t="s">
        <v>60</v>
      </c>
      <c r="D10" s="42" t="s">
        <v>26</v>
      </c>
      <c r="E10" s="7" t="s">
        <v>23</v>
      </c>
      <c r="F10" s="7">
        <v>235</v>
      </c>
      <c r="G10" s="5" t="s">
        <v>18</v>
      </c>
      <c r="H10" s="20">
        <v>1</v>
      </c>
      <c r="I10" s="7" t="s">
        <v>19</v>
      </c>
      <c r="J10" s="7">
        <f t="shared" si="4"/>
        <v>235</v>
      </c>
      <c r="K10" s="21">
        <v>50</v>
      </c>
      <c r="L10" s="4" t="s">
        <v>24</v>
      </c>
      <c r="M10" s="4">
        <v>60</v>
      </c>
      <c r="N10" s="26">
        <f t="shared" si="5"/>
        <v>0.83333333333333337</v>
      </c>
      <c r="O10" s="4">
        <v>1250</v>
      </c>
      <c r="P10" s="4">
        <f t="shared" si="6"/>
        <v>0.15666666666666668</v>
      </c>
      <c r="R10" s="3" t="str">
        <f t="shared" si="7"/>
        <v>4.</v>
      </c>
      <c r="S10" s="42" t="s">
        <v>60</v>
      </c>
      <c r="T10" s="42" t="s">
        <v>26</v>
      </c>
      <c r="U10" s="4">
        <f t="shared" si="0"/>
        <v>235</v>
      </c>
      <c r="V10" s="26">
        <f t="shared" si="1"/>
        <v>0.83333333333333337</v>
      </c>
      <c r="W10" s="4">
        <f t="shared" si="2"/>
        <v>1250</v>
      </c>
      <c r="X10" s="4">
        <f t="shared" si="3"/>
        <v>0.15666666666666668</v>
      </c>
    </row>
    <row r="11" spans="2:32" ht="56.5" thickBot="1" x14ac:dyDescent="0.4">
      <c r="B11" s="10" t="s">
        <v>12</v>
      </c>
      <c r="C11" s="28" t="s">
        <v>54</v>
      </c>
      <c r="D11" s="42" t="s">
        <v>26</v>
      </c>
      <c r="E11" s="7" t="s">
        <v>23</v>
      </c>
      <c r="F11" s="7">
        <v>235</v>
      </c>
      <c r="G11" s="5" t="s">
        <v>18</v>
      </c>
      <c r="H11" s="20">
        <v>1</v>
      </c>
      <c r="I11" s="7" t="s">
        <v>19</v>
      </c>
      <c r="J11" s="7">
        <f t="shared" si="4"/>
        <v>235</v>
      </c>
      <c r="K11" s="21">
        <v>50</v>
      </c>
      <c r="L11" s="4" t="s">
        <v>24</v>
      </c>
      <c r="M11" s="4">
        <v>60</v>
      </c>
      <c r="N11" s="26">
        <f t="shared" si="5"/>
        <v>0.83333333333333337</v>
      </c>
      <c r="O11" s="4">
        <v>1250</v>
      </c>
      <c r="P11" s="4">
        <f t="shared" si="6"/>
        <v>0.15666666666666668</v>
      </c>
      <c r="R11" s="3" t="str">
        <f t="shared" si="7"/>
        <v>5.</v>
      </c>
      <c r="S11" s="42" t="s">
        <v>54</v>
      </c>
      <c r="T11" s="42" t="s">
        <v>26</v>
      </c>
      <c r="U11" s="4">
        <f t="shared" si="0"/>
        <v>235</v>
      </c>
      <c r="V11" s="26">
        <f t="shared" si="1"/>
        <v>0.83333333333333337</v>
      </c>
      <c r="W11" s="4">
        <f t="shared" si="2"/>
        <v>1250</v>
      </c>
      <c r="X11" s="4">
        <f t="shared" si="3"/>
        <v>0.15666666666666668</v>
      </c>
    </row>
    <row r="12" spans="2:32" ht="29" thickBot="1" x14ac:dyDescent="0.4">
      <c r="B12" s="10" t="s">
        <v>13</v>
      </c>
      <c r="C12" s="41" t="s">
        <v>58</v>
      </c>
      <c r="D12" s="42" t="s">
        <v>27</v>
      </c>
      <c r="E12" s="7" t="s">
        <v>23</v>
      </c>
      <c r="F12" s="7">
        <v>235</v>
      </c>
      <c r="G12" s="5" t="s">
        <v>18</v>
      </c>
      <c r="H12" s="20">
        <v>1</v>
      </c>
      <c r="I12" s="7" t="s">
        <v>19</v>
      </c>
      <c r="J12" s="7">
        <f t="shared" si="4"/>
        <v>235</v>
      </c>
      <c r="K12" s="21">
        <v>50</v>
      </c>
      <c r="L12" s="4" t="s">
        <v>24</v>
      </c>
      <c r="M12" s="4">
        <v>60</v>
      </c>
      <c r="N12" s="26">
        <f t="shared" si="5"/>
        <v>0.83333333333333337</v>
      </c>
      <c r="O12" s="6">
        <v>1250</v>
      </c>
      <c r="P12" s="4">
        <f t="shared" si="6"/>
        <v>0.15666666666666668</v>
      </c>
      <c r="R12" s="3" t="str">
        <f t="shared" si="7"/>
        <v>6.</v>
      </c>
      <c r="S12" s="43" t="s">
        <v>58</v>
      </c>
      <c r="T12" s="42" t="s">
        <v>27</v>
      </c>
      <c r="U12" s="4">
        <f t="shared" si="0"/>
        <v>235</v>
      </c>
      <c r="V12" s="26">
        <f t="shared" si="1"/>
        <v>0.83333333333333337</v>
      </c>
      <c r="W12" s="4">
        <f t="shared" si="2"/>
        <v>1250</v>
      </c>
      <c r="X12" s="4">
        <f t="shared" si="3"/>
        <v>0.15666666666666668</v>
      </c>
    </row>
    <row r="13" spans="2:32" ht="28.5" thickBot="1" x14ac:dyDescent="0.4">
      <c r="B13" s="10" t="s">
        <v>14</v>
      </c>
      <c r="C13" s="28" t="s">
        <v>55</v>
      </c>
      <c r="D13" s="42" t="s">
        <v>27</v>
      </c>
      <c r="E13" s="7" t="s">
        <v>23</v>
      </c>
      <c r="F13" s="7">
        <v>235</v>
      </c>
      <c r="G13" s="5" t="s">
        <v>18</v>
      </c>
      <c r="H13" s="20">
        <v>1</v>
      </c>
      <c r="I13" s="7" t="s">
        <v>19</v>
      </c>
      <c r="J13" s="7">
        <f t="shared" si="4"/>
        <v>235</v>
      </c>
      <c r="K13" s="20">
        <v>50</v>
      </c>
      <c r="L13" s="4" t="s">
        <v>24</v>
      </c>
      <c r="M13" s="4">
        <v>60</v>
      </c>
      <c r="N13" s="26">
        <f t="shared" si="5"/>
        <v>0.83333333333333337</v>
      </c>
      <c r="O13" s="6">
        <v>1250</v>
      </c>
      <c r="P13" s="4">
        <f t="shared" si="6"/>
        <v>0.15666666666666668</v>
      </c>
      <c r="R13" s="3" t="str">
        <f t="shared" si="7"/>
        <v>7.</v>
      </c>
      <c r="S13" s="42" t="s">
        <v>55</v>
      </c>
      <c r="T13" s="42" t="s">
        <v>27</v>
      </c>
      <c r="U13" s="4">
        <f t="shared" si="0"/>
        <v>235</v>
      </c>
      <c r="V13" s="26">
        <f t="shared" si="1"/>
        <v>0.83333333333333337</v>
      </c>
      <c r="W13" s="4">
        <f t="shared" si="2"/>
        <v>1250</v>
      </c>
      <c r="X13" s="4">
        <f t="shared" si="3"/>
        <v>0.15666666666666668</v>
      </c>
    </row>
    <row r="14" spans="2:32" ht="126.5" thickBot="1" x14ac:dyDescent="0.4">
      <c r="B14" s="10" t="s">
        <v>15</v>
      </c>
      <c r="C14" s="28" t="s">
        <v>56</v>
      </c>
      <c r="D14" s="42" t="s">
        <v>28</v>
      </c>
      <c r="E14" s="7" t="s">
        <v>23</v>
      </c>
      <c r="F14" s="7">
        <v>235</v>
      </c>
      <c r="G14" s="5" t="s">
        <v>18</v>
      </c>
      <c r="H14" s="20">
        <v>1</v>
      </c>
      <c r="I14" s="7" t="s">
        <v>19</v>
      </c>
      <c r="J14" s="7">
        <f t="shared" si="4"/>
        <v>235</v>
      </c>
      <c r="K14" s="21">
        <v>50</v>
      </c>
      <c r="L14" s="4" t="s">
        <v>24</v>
      </c>
      <c r="M14" s="4">
        <v>60</v>
      </c>
      <c r="N14" s="26">
        <f t="shared" si="5"/>
        <v>0.83333333333333337</v>
      </c>
      <c r="O14" s="6">
        <v>1250</v>
      </c>
      <c r="P14" s="4">
        <f t="shared" si="6"/>
        <v>0.15666666666666668</v>
      </c>
      <c r="R14" s="3" t="str">
        <f t="shared" si="7"/>
        <v>8.</v>
      </c>
      <c r="S14" s="42" t="s">
        <v>56</v>
      </c>
      <c r="T14" s="42" t="s">
        <v>28</v>
      </c>
      <c r="U14" s="4">
        <f t="shared" si="0"/>
        <v>235</v>
      </c>
      <c r="V14" s="26">
        <f t="shared" si="1"/>
        <v>0.83333333333333337</v>
      </c>
      <c r="W14" s="4">
        <f t="shared" si="2"/>
        <v>1250</v>
      </c>
      <c r="X14" s="4">
        <f t="shared" si="3"/>
        <v>0.15666666666666668</v>
      </c>
    </row>
    <row r="15" spans="2:32" ht="56.5" thickBot="1" x14ac:dyDescent="0.4">
      <c r="B15" s="10" t="s">
        <v>16</v>
      </c>
      <c r="C15" s="28" t="s">
        <v>61</v>
      </c>
      <c r="D15" s="42" t="s">
        <v>28</v>
      </c>
      <c r="E15" s="7" t="s">
        <v>22</v>
      </c>
      <c r="F15" s="7">
        <v>12</v>
      </c>
      <c r="G15" s="5" t="s">
        <v>18</v>
      </c>
      <c r="H15" s="20">
        <v>1</v>
      </c>
      <c r="I15" s="7" t="s">
        <v>19</v>
      </c>
      <c r="J15" s="7">
        <f t="shared" si="4"/>
        <v>12</v>
      </c>
      <c r="K15" s="21">
        <v>200</v>
      </c>
      <c r="L15" s="4" t="s">
        <v>24</v>
      </c>
      <c r="M15" s="4">
        <v>60</v>
      </c>
      <c r="N15" s="26">
        <f t="shared" si="5"/>
        <v>3.3333333333333335</v>
      </c>
      <c r="O15" s="6">
        <v>1250</v>
      </c>
      <c r="P15" s="4">
        <f t="shared" si="6"/>
        <v>3.2000000000000001E-2</v>
      </c>
      <c r="R15" s="3" t="str">
        <f t="shared" si="7"/>
        <v>9.</v>
      </c>
      <c r="S15" s="42" t="s">
        <v>61</v>
      </c>
      <c r="T15" s="42" t="s">
        <v>28</v>
      </c>
      <c r="U15" s="4">
        <f t="shared" si="0"/>
        <v>12</v>
      </c>
      <c r="V15" s="26">
        <f t="shared" si="1"/>
        <v>3.3333333333333335</v>
      </c>
      <c r="W15" s="4">
        <f t="shared" si="2"/>
        <v>1250</v>
      </c>
      <c r="X15" s="4">
        <f t="shared" si="3"/>
        <v>3.2000000000000001E-2</v>
      </c>
    </row>
    <row r="16" spans="2:32" ht="70.5" thickBot="1" x14ac:dyDescent="0.4">
      <c r="B16" s="10" t="s">
        <v>17</v>
      </c>
      <c r="C16" s="28" t="s">
        <v>57</v>
      </c>
      <c r="D16" s="42" t="s">
        <v>26</v>
      </c>
      <c r="E16" s="7" t="s">
        <v>22</v>
      </c>
      <c r="F16" s="7">
        <v>12</v>
      </c>
      <c r="G16" s="5" t="s">
        <v>18</v>
      </c>
      <c r="H16" s="20">
        <v>1</v>
      </c>
      <c r="I16" s="7" t="s">
        <v>19</v>
      </c>
      <c r="J16" s="7">
        <f t="shared" si="4"/>
        <v>12</v>
      </c>
      <c r="K16" s="21">
        <v>250</v>
      </c>
      <c r="L16" s="4" t="s">
        <v>24</v>
      </c>
      <c r="M16" s="4">
        <v>60</v>
      </c>
      <c r="N16" s="44">
        <f t="shared" si="5"/>
        <v>4.166666666666667</v>
      </c>
      <c r="O16" s="7">
        <v>1250</v>
      </c>
      <c r="P16" s="7">
        <f t="shared" si="6"/>
        <v>0.04</v>
      </c>
      <c r="R16" s="3" t="str">
        <f t="shared" si="7"/>
        <v>10.</v>
      </c>
      <c r="S16" s="42" t="s">
        <v>57</v>
      </c>
      <c r="T16" s="42" t="s">
        <v>26</v>
      </c>
      <c r="U16" s="4">
        <f t="shared" si="0"/>
        <v>12</v>
      </c>
      <c r="V16" s="26">
        <f t="shared" si="1"/>
        <v>4.166666666666667</v>
      </c>
      <c r="W16" s="4">
        <f t="shared" si="2"/>
        <v>1250</v>
      </c>
      <c r="X16" s="4">
        <f t="shared" si="3"/>
        <v>0.04</v>
      </c>
    </row>
    <row r="17" spans="24:24" x14ac:dyDescent="0.35">
      <c r="X17" s="27">
        <f>SUM(X7:X16)</f>
        <v>1.0073333333333334</v>
      </c>
    </row>
  </sheetData>
  <mergeCells count="2">
    <mergeCell ref="R3:X3"/>
    <mergeCell ref="B3:P3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Pertama</vt:lpstr>
      <vt:lpstr>Muda</vt:lpstr>
      <vt:lpstr>Madya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MyBook PRO K3</cp:lastModifiedBy>
  <cp:lastPrinted>2017-09-18T02:02:47Z</cp:lastPrinted>
  <dcterms:created xsi:type="dcterms:W3CDTF">2017-09-13T02:21:13Z</dcterms:created>
  <dcterms:modified xsi:type="dcterms:W3CDTF">2024-09-02T04:14:48Z</dcterms:modified>
</cp:coreProperties>
</file>